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4" sheetId="3" r:id="rId1"/>
  </sheets>
  <definedNames>
    <definedName name="_xlnm.Print_Area" localSheetId="0">'Πίνακας 4'!$C$1:$N$53</definedName>
  </definedNames>
  <calcPr calcId="145621"/>
</workbook>
</file>

<file path=xl/calcChain.xml><?xml version="1.0" encoding="utf-8"?>
<calcChain xmlns="http://schemas.openxmlformats.org/spreadsheetml/2006/main">
  <c r="I23" i="3" l="1"/>
  <c r="I22" i="3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Q9" i="3" l="1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8" i="3"/>
  <c r="R9" i="3" l="1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8" i="3"/>
  <c r="Q24" i="3" l="1"/>
  <c r="R24" i="3"/>
  <c r="K24" i="3" l="1"/>
  <c r="I24" i="3" l="1"/>
  <c r="E24" i="3"/>
  <c r="G24" i="3" s="1"/>
  <c r="L23" i="3" l="1"/>
  <c r="F24" i="3"/>
  <c r="H9" i="3"/>
  <c r="H10" i="3"/>
  <c r="H11" i="3"/>
  <c r="H12" i="3"/>
  <c r="H14" i="3"/>
  <c r="H16" i="3"/>
  <c r="H17" i="3"/>
  <c r="H18" i="3"/>
  <c r="H19" i="3"/>
  <c r="H20" i="3"/>
  <c r="H21" i="3"/>
  <c r="H22" i="3"/>
  <c r="H23" i="3"/>
  <c r="H8" i="3"/>
  <c r="H13" i="3"/>
  <c r="H15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8" i="3"/>
  <c r="N8" i="3" s="1"/>
  <c r="L24" i="3"/>
  <c r="L21" i="3"/>
  <c r="L20" i="3"/>
  <c r="L17" i="3"/>
  <c r="L16" i="3"/>
  <c r="L13" i="3"/>
  <c r="L12" i="3"/>
  <c r="L9" i="3"/>
  <c r="L8" i="3"/>
  <c r="F15" i="3"/>
  <c r="F23" i="3"/>
  <c r="F14" i="3"/>
  <c r="F22" i="3"/>
  <c r="M24" i="3"/>
  <c r="N24" i="3" s="1"/>
  <c r="J23" i="3"/>
  <c r="J24" i="3"/>
  <c r="J22" i="3"/>
  <c r="J20" i="3"/>
  <c r="J18" i="3"/>
  <c r="J16" i="3"/>
  <c r="J14" i="3"/>
  <c r="J12" i="3"/>
  <c r="J10" i="3"/>
  <c r="J8" i="3"/>
  <c r="J21" i="3"/>
  <c r="J19" i="3"/>
  <c r="J17" i="3"/>
  <c r="J15" i="3"/>
  <c r="J13" i="3"/>
  <c r="J11" i="3"/>
  <c r="J9" i="3"/>
  <c r="N21" i="3" l="1"/>
  <c r="N17" i="3"/>
  <c r="N13" i="3"/>
  <c r="N9" i="3"/>
  <c r="N20" i="3"/>
  <c r="N16" i="3"/>
  <c r="N12" i="3"/>
  <c r="N23" i="3"/>
  <c r="N19" i="3"/>
  <c r="N15" i="3"/>
  <c r="N11" i="3"/>
  <c r="N22" i="3"/>
  <c r="N18" i="3"/>
  <c r="N14" i="3"/>
  <c r="N10" i="3"/>
  <c r="F20" i="3"/>
  <c r="F12" i="3"/>
  <c r="F21" i="3"/>
  <c r="F13" i="3"/>
  <c r="F18" i="3"/>
  <c r="F10" i="3"/>
  <c r="F19" i="3"/>
  <c r="F11" i="3"/>
  <c r="L10" i="3"/>
  <c r="L14" i="3"/>
  <c r="L18" i="3"/>
  <c r="L22" i="3"/>
  <c r="H24" i="3"/>
  <c r="F16" i="3"/>
  <c r="F8" i="3"/>
  <c r="F17" i="3"/>
  <c r="F9" i="3"/>
  <c r="L11" i="3"/>
  <c r="L15" i="3"/>
  <c r="L19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<sst xmlns="http://schemas.openxmlformats.org/spreadsheetml/2006/main" count="67" uniqueCount="59">
  <si>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</si>
  <si>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</si>
  <si>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</si>
  <si>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</si>
  <si>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</si>
  <si>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</si>
  <si>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</si>
  <si>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</si>
  <si>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</si>
  <si>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</si>
  <si>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</si>
  <si>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</si>
  <si>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</si>
  <si>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</si>
  <si>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</si>
  <si>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</si>
  <si>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</si>
  <si>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</si>
  <si>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</si>
  <si>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</si>
  <si>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</si>
  <si>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</si>
  <si>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</si>
  <si>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</si>
  <si>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</si>
  <si>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</si>
  <si>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</si>
  <si>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</si>
  <si>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</si>
  <si>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</si>
  <si>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</si>
  <si>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</si>
  <si>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</si>
  <si>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</si>
  <si>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</si>
  <si>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</si>
  <si>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</si>
  <si>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</si>
  <si>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</si>
  <si>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</si>
  <si>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</si>
  <si>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</si>
  <si>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</si>
  <si>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</si>
  <si>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</si>
  <si>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</si>
  <si>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</si>
  <si>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</si>
  <si>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</si>
  <si>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</si>
  <si>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Π</t>
  </si>
  <si>
    <t>P</t>
  </si>
  <si>
    <t>Μάιος 2021</t>
  </si>
  <si>
    <t>Μεταβολή Απρίλιος-Μάιος 2021</t>
  </si>
  <si>
    <t>Ιούνιος 2020</t>
  </si>
  <si>
    <t>Ιούνιος 2021</t>
  </si>
  <si>
    <t xml:space="preserve">            Ετήσια μεταβολή και μηνιαία μεταβολή: Ιούνιος 2020-2021</t>
  </si>
  <si>
    <t xml:space="preserve">            και Μάιος-Ιούνιος 2021</t>
  </si>
  <si>
    <t>Μεταβολή Ιούνιος
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</si>
</sst>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5" fillId="0" borderId="0" xfId="0" applyFont="1" applyBorder="1" applyAlignment="1">
      <alignment horizontal="center"/>
    </xf>
    <xf numFmtId="0" fontId="0" fillId="0" borderId="7" xfId="0" applyNumberFormat="1" applyFill="1" applyBorder="1"/>
    <xf numFmtId="0" fontId="0" fillId="0" borderId="7" xfId="0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Ιούνιο του 2020 και 2021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4'!$Q$8:$Q$23</c:f>
              <c:numCache>
                <c:formatCode>General</c:formatCode>
                <c:ptCount val="16"/>
                <c:pt idx="0">
                  <c:v>198</c:v>
                </c:pt>
                <c:pt idx="1">
                  <c:v>41</c:v>
                </c:pt>
                <c:pt idx="2">
                  <c:v>1742</c:v>
                </c:pt>
                <c:pt idx="3">
                  <c:v>15</c:v>
                </c:pt>
                <c:pt idx="4">
                  <c:v>96</c:v>
                </c:pt>
                <c:pt idx="5">
                  <c:v>1573</c:v>
                </c:pt>
                <c:pt idx="6">
                  <c:v>5321</c:v>
                </c:pt>
                <c:pt idx="7">
                  <c:v>1420</c:v>
                </c:pt>
                <c:pt idx="8">
                  <c:v>8852</c:v>
                </c:pt>
                <c:pt idx="9">
                  <c:v>645</c:v>
                </c:pt>
                <c:pt idx="10">
                  <c:v>1384</c:v>
                </c:pt>
                <c:pt idx="11">
                  <c:v>294</c:v>
                </c:pt>
                <c:pt idx="12">
                  <c:v>1854</c:v>
                </c:pt>
                <c:pt idx="13">
                  <c:v>482</c:v>
                </c:pt>
                <c:pt idx="14">
                  <c:v>5647</c:v>
                </c:pt>
                <c:pt idx="15">
                  <c:v>1594</c:v>
                </c:pt>
              </c:numCache>
            </c:numRef>
          </c:val>
        </c:ser>
        <c:ser>
          <c:idx val="1"/>
          <c:order val="1"/>
          <c:tx>
            <c:strRef>
              <c:f>'Πίνακας 4'!$R$7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val>
            <c:numRef>
              <c:f>'Πίνακας 4'!$R$8:$R$23</c:f>
              <c:numCache>
                <c:formatCode>General</c:formatCode>
                <c:ptCount val="16"/>
                <c:pt idx="0">
                  <c:v>175</c:v>
                </c:pt>
                <c:pt idx="1">
                  <c:v>42</c:v>
                </c:pt>
                <c:pt idx="2">
                  <c:v>1585</c:v>
                </c:pt>
                <c:pt idx="3">
                  <c:v>12</c:v>
                </c:pt>
                <c:pt idx="4">
                  <c:v>90</c:v>
                </c:pt>
                <c:pt idx="5">
                  <c:v>1911</c:v>
                </c:pt>
                <c:pt idx="6">
                  <c:v>4956</c:v>
                </c:pt>
                <c:pt idx="7">
                  <c:v>1092</c:v>
                </c:pt>
                <c:pt idx="8">
                  <c:v>4430</c:v>
                </c:pt>
                <c:pt idx="9">
                  <c:v>713</c:v>
                </c:pt>
                <c:pt idx="10">
                  <c:v>1344</c:v>
                </c:pt>
                <c:pt idx="11">
                  <c:v>239</c:v>
                </c:pt>
                <c:pt idx="12">
                  <c:v>1915</c:v>
                </c:pt>
                <c:pt idx="13">
                  <c:v>540</c:v>
                </c:pt>
                <c:pt idx="14">
                  <c:v>5616</c:v>
                </c:pt>
                <c:pt idx="15">
                  <c:v>2034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9280"/>
        <c:axId val="8607232"/>
      </c:barChart>
      <c:catAx>
        <c:axId val="676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8607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0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676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οικονομική δραστηριότητα - Ιούνιος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4'!$C$8:$C$23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4'!$M$8:$M$23</c:f>
              <c:numCache>
                <c:formatCode>#,##0</c:formatCode>
                <c:ptCount val="16"/>
                <c:pt idx="0">
                  <c:v>-23</c:v>
                </c:pt>
                <c:pt idx="1">
                  <c:v>1</c:v>
                </c:pt>
                <c:pt idx="2">
                  <c:v>-157</c:v>
                </c:pt>
                <c:pt idx="3">
                  <c:v>-3</c:v>
                </c:pt>
                <c:pt idx="4">
                  <c:v>-6</c:v>
                </c:pt>
                <c:pt idx="5">
                  <c:v>338</c:v>
                </c:pt>
                <c:pt idx="6">
                  <c:v>-365</c:v>
                </c:pt>
                <c:pt idx="7">
                  <c:v>-328</c:v>
                </c:pt>
                <c:pt idx="8">
                  <c:v>-4422</c:v>
                </c:pt>
                <c:pt idx="9">
                  <c:v>68</c:v>
                </c:pt>
                <c:pt idx="10">
                  <c:v>-40</c:v>
                </c:pt>
                <c:pt idx="11">
                  <c:v>-55</c:v>
                </c:pt>
                <c:pt idx="12">
                  <c:v>61</c:v>
                </c:pt>
                <c:pt idx="13">
                  <c:v>58</c:v>
                </c:pt>
                <c:pt idx="14">
                  <c:v>-31</c:v>
                </c:pt>
                <c:pt idx="15">
                  <c:v>440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5136"/>
        <c:axId val="9762688"/>
      </c:barChart>
      <c:catAx>
        <c:axId val="9675136"/>
        <c:scaling>
          <c:orientation val="minMax"/>
        </c:scaling>
        <c:delete val="1"/>
        <c:axPos val="l"/>
        <c:majorTickMark val="out"/>
        <c:minorTickMark val="none"/>
        <c:tickLblPos val="nextTo"/>
        <c:crossAx val="9762688"/>
        <c:crosses val="autoZero"/>
        <c:auto val="1"/>
        <c:lblAlgn val="ctr"/>
        <c:lblOffset val="100"/>
        <c:noMultiLvlLbl val="0"/>
      </c:catAx>
      <c:valAx>
        <c:axId val="97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9675136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24</xdr:row>
      <xdr:rowOff>19050</xdr:rowOff>
    </xdr:from>
    <xdr:to>
      <xdr:col>13</xdr:col>
      <xdr:colOff>400050</xdr:colOff>
      <xdr:row>36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36</xdr:row>
      <xdr:rowOff>123825</xdr:rowOff>
    </xdr:from>
    <xdr:to>
      <xdr:col>13</xdr:col>
      <xdr:colOff>390525</xdr:colOff>
      <xdr:row>51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tabSelected="1" workbookViewId="0">
      <selection activeCell="U11" sqref="U11"/>
    </sheetView>
  </sheetViews>
  <sheetFormatPr defaultRowHeight="12.75" x14ac:dyDescent="0.2"/>
  <cols>
    <col min="1" max="3" width="2.7109375" customWidth="1"/>
    <col min="4" max="4" width="19.7109375" style="7" customWidth="1"/>
    <col min="5" max="5" width="6.28515625" customWidth="1"/>
    <col min="6" max="6" width="6.5703125" customWidth="1"/>
    <col min="7" max="7" width="7" customWidth="1"/>
    <col min="8" max="8" width="7.85546875" customWidth="1"/>
    <col min="9" max="9" width="6.5703125" bestFit="1" customWidth="1"/>
    <col min="10" max="10" width="6.7109375" customWidth="1"/>
    <col min="11" max="11" width="6.5703125" bestFit="1" customWidth="1"/>
    <col min="12" max="12" width="7.28515625" bestFit="1" customWidth="1"/>
    <col min="13" max="13" width="7.140625" bestFit="1" customWidth="1"/>
    <col min="14" max="14" width="7.5703125" customWidth="1"/>
    <col min="15" max="33" width="7.28515625" customWidth="1"/>
    <col min="35" max="35" width="6" bestFit="1" customWidth="1"/>
    <col min="36" max="36" width="14.42578125" customWidth="1"/>
    <col min="37" max="37" width="11.5703125" customWidth="1"/>
    <col min="38" max="38" width="11.140625" customWidth="1"/>
    <col min="40" max="40" width="13.7109375" customWidth="1"/>
    <col min="41" max="41" width="14" customWidth="1"/>
  </cols>
  <sheetData>
    <row r="1" spans="1:32" s="20" customFormat="1" x14ac:dyDescent="0.2">
      <c r="C1" s="79" t="s">
        <v>21</v>
      </c>
      <c r="D1" s="79"/>
      <c r="E1" s="79"/>
      <c r="F1" s="79"/>
      <c r="G1" s="79"/>
      <c r="H1" s="79"/>
      <c r="I1" s="79"/>
      <c r="J1" s="79"/>
      <c r="K1" s="79"/>
      <c r="L1" s="7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">
      <c r="C2" s="23"/>
      <c r="D2" s="63" t="s">
        <v>56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x14ac:dyDescent="0.2">
      <c r="C3" s="38"/>
      <c r="D3" s="64" t="s">
        <v>57</v>
      </c>
      <c r="E3" s="39"/>
      <c r="F3" s="39"/>
      <c r="G3" s="39"/>
      <c r="H3" s="39"/>
      <c r="I3" s="82"/>
      <c r="J3" s="82"/>
      <c r="K3" s="82"/>
      <c r="L3" s="82"/>
      <c r="M3" s="82"/>
      <c r="N3" s="8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13.5" customHeight="1" thickBot="1" x14ac:dyDescent="0.25">
      <c r="C4" s="38"/>
      <c r="D4" s="64"/>
      <c r="E4" s="39"/>
      <c r="F4" s="39"/>
      <c r="G4" s="39"/>
      <c r="H4" s="39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2" s="3" customFormat="1" ht="55.5" customHeight="1" x14ac:dyDescent="0.2">
      <c r="C5" s="51"/>
      <c r="D5" s="52" t="s">
        <v>1</v>
      </c>
      <c r="E5" s="80" t="s">
        <v>52</v>
      </c>
      <c r="F5" s="80"/>
      <c r="G5" s="83" t="s">
        <v>53</v>
      </c>
      <c r="H5" s="80"/>
      <c r="I5" s="80" t="s">
        <v>54</v>
      </c>
      <c r="J5" s="80"/>
      <c r="K5" s="80" t="s">
        <v>55</v>
      </c>
      <c r="L5" s="80"/>
      <c r="M5" s="80" t="s">
        <v>58</v>
      </c>
      <c r="N5" s="81"/>
      <c r="O5" s="24"/>
      <c r="P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3" customFormat="1" ht="15" x14ac:dyDescent="0.25">
      <c r="C6" s="53"/>
      <c r="D6" s="41" t="s">
        <v>2</v>
      </c>
      <c r="E6" s="42" t="s">
        <v>3</v>
      </c>
      <c r="F6" s="42" t="s">
        <v>4</v>
      </c>
      <c r="G6" s="42" t="s">
        <v>3</v>
      </c>
      <c r="H6" s="42" t="s">
        <v>4</v>
      </c>
      <c r="I6" s="42" t="s">
        <v>3</v>
      </c>
      <c r="J6" s="42" t="s">
        <v>4</v>
      </c>
      <c r="K6" s="42" t="s">
        <v>3</v>
      </c>
      <c r="L6" s="42" t="s">
        <v>4</v>
      </c>
      <c r="M6" s="42" t="s">
        <v>3</v>
      </c>
      <c r="N6" s="54" t="s">
        <v>4</v>
      </c>
      <c r="O6" s="1"/>
      <c r="P6" s="1"/>
      <c r="Q6" s="78"/>
      <c r="R6" s="78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2" s="3" customFormat="1" x14ac:dyDescent="0.2">
      <c r="A7" s="32" t="s">
        <v>34</v>
      </c>
      <c r="B7" s="32" t="s">
        <v>35</v>
      </c>
      <c r="C7" s="53"/>
      <c r="D7" s="40"/>
      <c r="E7" s="43"/>
      <c r="F7" s="43"/>
      <c r="G7" s="44"/>
      <c r="H7" s="44"/>
      <c r="I7" s="44"/>
      <c r="J7" s="44"/>
      <c r="K7" s="44"/>
      <c r="L7" s="44"/>
      <c r="M7" s="44"/>
      <c r="N7" s="55"/>
      <c r="O7" s="25"/>
      <c r="P7" s="4"/>
      <c r="Q7" s="67">
        <v>2020</v>
      </c>
      <c r="R7" s="67">
        <v>2021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2" s="3" customFormat="1" x14ac:dyDescent="0.2">
      <c r="A8" s="33" t="s">
        <v>36</v>
      </c>
      <c r="B8" s="33" t="s">
        <v>22</v>
      </c>
      <c r="C8" s="56">
        <v>1</v>
      </c>
      <c r="D8" s="45" t="s">
        <v>5</v>
      </c>
      <c r="E8" s="37">
        <v>217</v>
      </c>
      <c r="F8" s="46">
        <f>E8/E24</f>
        <v>6.9357880269760603E-3</v>
      </c>
      <c r="G8" s="47">
        <f t="shared" ref="G8:G23" si="0">K8-E8</f>
        <v>-42</v>
      </c>
      <c r="H8" s="73">
        <f t="shared" ref="H8:H23" si="1">G8/E8</f>
        <v>-0.19354838709677419</v>
      </c>
      <c r="I8" s="37">
        <v>198</v>
      </c>
      <c r="J8" s="74">
        <f>I8/I24</f>
        <v>6.3547082611207393E-3</v>
      </c>
      <c r="K8" s="37">
        <v>175</v>
      </c>
      <c r="L8" s="46">
        <f>K8/K24</f>
        <v>6.5557803251667041E-3</v>
      </c>
      <c r="M8" s="48">
        <f t="shared" ref="M8:M23" si="2">K8-I8</f>
        <v>-23</v>
      </c>
      <c r="N8" s="35">
        <f t="shared" ref="N8:N23" si="3">M8/I8</f>
        <v>-0.11616161616161616</v>
      </c>
      <c r="O8" s="26"/>
      <c r="P8" s="65"/>
      <c r="Q8" s="37">
        <f t="shared" ref="Q8:Q23" si="4">I8</f>
        <v>198</v>
      </c>
      <c r="R8" s="37">
        <f t="shared" ref="R8:R23" si="5">K8</f>
        <v>175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">
      <c r="A9" s="33" t="s">
        <v>37</v>
      </c>
      <c r="B9" s="33" t="s">
        <v>23</v>
      </c>
      <c r="C9" s="56">
        <v>2</v>
      </c>
      <c r="D9" s="45" t="s">
        <v>6</v>
      </c>
      <c r="E9" s="37">
        <v>46</v>
      </c>
      <c r="F9" s="46">
        <f>E9/E24</f>
        <v>1.4702592130916995E-3</v>
      </c>
      <c r="G9" s="47">
        <f t="shared" si="0"/>
        <v>-4</v>
      </c>
      <c r="H9" s="73">
        <f t="shared" si="1"/>
        <v>-8.6956521739130432E-2</v>
      </c>
      <c r="I9" s="37">
        <v>41</v>
      </c>
      <c r="J9" s="74">
        <f>I9/I24</f>
        <v>1.315873932858335E-3</v>
      </c>
      <c r="K9" s="37">
        <v>42</v>
      </c>
      <c r="L9" s="46">
        <f>K9/K24</f>
        <v>1.5733872780400091E-3</v>
      </c>
      <c r="M9" s="48">
        <f t="shared" si="2"/>
        <v>1</v>
      </c>
      <c r="N9" s="35">
        <f t="shared" si="3"/>
        <v>2.4390243902439025E-2</v>
      </c>
      <c r="O9" s="26"/>
      <c r="P9" s="1"/>
      <c r="Q9" s="37">
        <f t="shared" si="4"/>
        <v>41</v>
      </c>
      <c r="R9" s="37">
        <f t="shared" si="5"/>
        <v>42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">
      <c r="A10" s="33" t="s">
        <v>38</v>
      </c>
      <c r="B10" s="33" t="s">
        <v>24</v>
      </c>
      <c r="C10" s="56">
        <v>3</v>
      </c>
      <c r="D10" s="49" t="s">
        <v>7</v>
      </c>
      <c r="E10" s="37">
        <v>2002</v>
      </c>
      <c r="F10" s="46">
        <f>E10/E24</f>
        <v>6.3988237926295266E-2</v>
      </c>
      <c r="G10" s="47">
        <f t="shared" si="0"/>
        <v>-417</v>
      </c>
      <c r="H10" s="73">
        <f t="shared" si="1"/>
        <v>-0.20829170829170829</v>
      </c>
      <c r="I10" s="37">
        <v>1742</v>
      </c>
      <c r="J10" s="74">
        <f>I10/I24</f>
        <v>5.5908594903395593E-2</v>
      </c>
      <c r="K10" s="37">
        <v>1585</v>
      </c>
      <c r="L10" s="46">
        <f>K10/K24</f>
        <v>5.9376638945081293E-2</v>
      </c>
      <c r="M10" s="48">
        <f t="shared" si="2"/>
        <v>-157</v>
      </c>
      <c r="N10" s="35">
        <f t="shared" si="3"/>
        <v>-9.012629161882893E-2</v>
      </c>
      <c r="O10" s="26"/>
      <c r="P10" s="66"/>
      <c r="Q10" s="37">
        <f t="shared" si="4"/>
        <v>1742</v>
      </c>
      <c r="R10" s="37">
        <f t="shared" si="5"/>
        <v>1585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">
      <c r="A11" s="33" t="s">
        <v>39</v>
      </c>
      <c r="B11" s="33" t="s">
        <v>25</v>
      </c>
      <c r="C11" s="56">
        <v>4</v>
      </c>
      <c r="D11" s="49" t="s">
        <v>8</v>
      </c>
      <c r="E11" s="37">
        <v>16</v>
      </c>
      <c r="F11" s="46">
        <f>E11/E24</f>
        <v>5.1139450890146066E-4</v>
      </c>
      <c r="G11" s="47">
        <f t="shared" si="0"/>
        <v>-4</v>
      </c>
      <c r="H11" s="73">
        <f t="shared" si="1"/>
        <v>-0.25</v>
      </c>
      <c r="I11" s="76">
        <v>15</v>
      </c>
      <c r="J11" s="74">
        <f>I11/I24</f>
        <v>4.8141729250914694E-4</v>
      </c>
      <c r="K11" s="37">
        <v>12</v>
      </c>
      <c r="L11" s="46">
        <f>K11/K24</f>
        <v>4.4953922229714542E-4</v>
      </c>
      <c r="M11" s="48">
        <f t="shared" si="2"/>
        <v>-3</v>
      </c>
      <c r="N11" s="35">
        <f t="shared" si="3"/>
        <v>-0.2</v>
      </c>
      <c r="O11" s="26"/>
      <c r="P11" s="5"/>
      <c r="Q11" s="37">
        <f t="shared" si="4"/>
        <v>15</v>
      </c>
      <c r="R11" s="37">
        <f t="shared" si="5"/>
        <v>12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">
      <c r="A12" s="33" t="s">
        <v>40</v>
      </c>
      <c r="B12" s="33" t="s">
        <v>26</v>
      </c>
      <c r="C12" s="56">
        <v>5</v>
      </c>
      <c r="D12" s="50" t="s">
        <v>9</v>
      </c>
      <c r="E12" s="37">
        <v>101</v>
      </c>
      <c r="F12" s="46">
        <f>E12/E24</f>
        <v>3.2281778374404703E-3</v>
      </c>
      <c r="G12" s="47">
        <f t="shared" si="0"/>
        <v>-11</v>
      </c>
      <c r="H12" s="73">
        <f t="shared" si="1"/>
        <v>-0.10891089108910891</v>
      </c>
      <c r="I12" s="76">
        <v>96</v>
      </c>
      <c r="J12" s="74">
        <f>I12/I24</f>
        <v>3.0810706720585403E-3</v>
      </c>
      <c r="K12" s="37">
        <v>90</v>
      </c>
      <c r="L12" s="46">
        <f>K12/K24</f>
        <v>3.3715441672285905E-3</v>
      </c>
      <c r="M12" s="48">
        <f t="shared" si="2"/>
        <v>-6</v>
      </c>
      <c r="N12" s="35">
        <f t="shared" si="3"/>
        <v>-6.25E-2</v>
      </c>
      <c r="O12" s="26"/>
      <c r="P12" s="5"/>
      <c r="Q12" s="37">
        <f t="shared" si="4"/>
        <v>96</v>
      </c>
      <c r="R12" s="37">
        <f t="shared" si="5"/>
        <v>90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">
      <c r="A13" s="33" t="s">
        <v>41</v>
      </c>
      <c r="B13" s="33" t="s">
        <v>27</v>
      </c>
      <c r="C13" s="56">
        <v>6</v>
      </c>
      <c r="D13" s="50" t="s">
        <v>10</v>
      </c>
      <c r="E13" s="37">
        <v>2373</v>
      </c>
      <c r="F13" s="46">
        <f>E13/E24</f>
        <v>7.5846198101447881E-2</v>
      </c>
      <c r="G13" s="47">
        <f t="shared" si="0"/>
        <v>-462</v>
      </c>
      <c r="H13" s="73">
        <f t="shared" si="1"/>
        <v>-0.19469026548672566</v>
      </c>
      <c r="I13" s="76">
        <v>1573</v>
      </c>
      <c r="J13" s="74">
        <f>I13/I24</f>
        <v>5.0484626741125874E-2</v>
      </c>
      <c r="K13" s="37">
        <v>1911</v>
      </c>
      <c r="L13" s="46">
        <f>K13/K24</f>
        <v>7.1589121150820403E-2</v>
      </c>
      <c r="M13" s="48">
        <f t="shared" si="2"/>
        <v>338</v>
      </c>
      <c r="N13" s="35">
        <f t="shared" si="3"/>
        <v>0.21487603305785125</v>
      </c>
      <c r="O13" s="26"/>
      <c r="P13" s="5"/>
      <c r="Q13" s="37">
        <f t="shared" si="4"/>
        <v>1573</v>
      </c>
      <c r="R13" s="37">
        <f t="shared" si="5"/>
        <v>1911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">
      <c r="A14" s="33" t="s">
        <v>42</v>
      </c>
      <c r="B14" s="33" t="s">
        <v>28</v>
      </c>
      <c r="C14" s="56">
        <v>7</v>
      </c>
      <c r="D14" s="49" t="s">
        <v>11</v>
      </c>
      <c r="E14" s="37">
        <v>6002</v>
      </c>
      <c r="F14" s="46">
        <f>E14/E24</f>
        <v>0.19183686515166043</v>
      </c>
      <c r="G14" s="47">
        <f t="shared" si="0"/>
        <v>-1046</v>
      </c>
      <c r="H14" s="73">
        <f t="shared" si="1"/>
        <v>-0.17427524158613794</v>
      </c>
      <c r="I14" s="76">
        <v>5321</v>
      </c>
      <c r="J14" s="74">
        <f>I14/I24</f>
        <v>0.17077476089607804</v>
      </c>
      <c r="K14" s="37">
        <v>4956</v>
      </c>
      <c r="L14" s="46">
        <f>K14/K24</f>
        <v>0.18565969880872107</v>
      </c>
      <c r="M14" s="48">
        <f t="shared" si="2"/>
        <v>-365</v>
      </c>
      <c r="N14" s="35">
        <f t="shared" si="3"/>
        <v>-6.8596128547265545E-2</v>
      </c>
      <c r="O14" s="26"/>
      <c r="P14" s="5"/>
      <c r="Q14" s="37">
        <f t="shared" si="4"/>
        <v>5321</v>
      </c>
      <c r="R14" s="37">
        <f t="shared" si="5"/>
        <v>4956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">
      <c r="A15" s="33" t="s">
        <v>43</v>
      </c>
      <c r="B15" s="33" t="s">
        <v>29</v>
      </c>
      <c r="C15" s="56">
        <v>8</v>
      </c>
      <c r="D15" s="49" t="s">
        <v>12</v>
      </c>
      <c r="E15" s="37">
        <v>1364</v>
      </c>
      <c r="F15" s="46">
        <f>E15/E24</f>
        <v>4.3596381883849525E-2</v>
      </c>
      <c r="G15" s="47">
        <f t="shared" si="0"/>
        <v>-272</v>
      </c>
      <c r="H15" s="73">
        <f t="shared" si="1"/>
        <v>-0.19941348973607037</v>
      </c>
      <c r="I15" s="76">
        <v>1420</v>
      </c>
      <c r="J15" s="74">
        <f>I15/I24</f>
        <v>4.5574170357532577E-2</v>
      </c>
      <c r="K15" s="37">
        <v>1092</v>
      </c>
      <c r="L15" s="46">
        <f>K15/K24</f>
        <v>4.0908069229040236E-2</v>
      </c>
      <c r="M15" s="48">
        <f t="shared" si="2"/>
        <v>-328</v>
      </c>
      <c r="N15" s="35">
        <f t="shared" si="3"/>
        <v>-0.23098591549295774</v>
      </c>
      <c r="O15" s="26"/>
      <c r="P15" s="5"/>
      <c r="Q15" s="37">
        <f t="shared" si="4"/>
        <v>1420</v>
      </c>
      <c r="R15" s="37">
        <f t="shared" si="5"/>
        <v>1092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">
      <c r="A16" s="33" t="s">
        <v>44</v>
      </c>
      <c r="B16" s="33" t="s">
        <v>30</v>
      </c>
      <c r="C16" s="56">
        <v>9</v>
      </c>
      <c r="D16" s="50" t="s">
        <v>13</v>
      </c>
      <c r="E16" s="37">
        <v>6467</v>
      </c>
      <c r="F16" s="46">
        <f>E16/E24</f>
        <v>0.20669926806660913</v>
      </c>
      <c r="G16" s="47">
        <f t="shared" si="0"/>
        <v>-2037</v>
      </c>
      <c r="H16" s="73">
        <f t="shared" si="1"/>
        <v>-0.31498376372351938</v>
      </c>
      <c r="I16" s="76">
        <v>8852</v>
      </c>
      <c r="J16" s="74">
        <f>I16/I24</f>
        <v>0.28410039155273126</v>
      </c>
      <c r="K16" s="37">
        <v>4430</v>
      </c>
      <c r="L16" s="46">
        <f>K16/K24</f>
        <v>0.16595489623136286</v>
      </c>
      <c r="M16" s="48">
        <f t="shared" si="2"/>
        <v>-4422</v>
      </c>
      <c r="N16" s="35">
        <f t="shared" si="3"/>
        <v>-0.49954812471757792</v>
      </c>
      <c r="O16" s="26"/>
      <c r="P16" s="5"/>
      <c r="Q16" s="37">
        <f t="shared" si="4"/>
        <v>8852</v>
      </c>
      <c r="R16" s="37">
        <f t="shared" si="5"/>
        <v>4430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">
      <c r="A17" s="33" t="s">
        <v>45</v>
      </c>
      <c r="B17" s="33" t="s">
        <v>31</v>
      </c>
      <c r="C17" s="56">
        <v>10</v>
      </c>
      <c r="D17" s="50" t="s">
        <v>14</v>
      </c>
      <c r="E17" s="37">
        <v>824</v>
      </c>
      <c r="F17" s="46">
        <f>E17/E24</f>
        <v>2.6336817208425223E-2</v>
      </c>
      <c r="G17" s="47">
        <f t="shared" si="0"/>
        <v>-111</v>
      </c>
      <c r="H17" s="73">
        <f t="shared" si="1"/>
        <v>-0.13470873786407767</v>
      </c>
      <c r="I17" s="76">
        <v>645</v>
      </c>
      <c r="J17" s="74">
        <f>I17/I24</f>
        <v>2.0700943577893319E-2</v>
      </c>
      <c r="K17" s="37">
        <v>713</v>
      </c>
      <c r="L17" s="46">
        <f>K17/K24</f>
        <v>2.6710122124822058E-2</v>
      </c>
      <c r="M17" s="48">
        <f t="shared" si="2"/>
        <v>68</v>
      </c>
      <c r="N17" s="35">
        <f t="shared" si="3"/>
        <v>0.10542635658914729</v>
      </c>
      <c r="O17" s="26"/>
      <c r="P17" s="5"/>
      <c r="Q17" s="37">
        <f t="shared" si="4"/>
        <v>645</v>
      </c>
      <c r="R17" s="37">
        <f t="shared" si="5"/>
        <v>713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">
      <c r="A18" s="33" t="s">
        <v>46</v>
      </c>
      <c r="B18" s="33" t="s">
        <v>32</v>
      </c>
      <c r="C18" s="56">
        <v>11</v>
      </c>
      <c r="D18" s="45" t="s">
        <v>15</v>
      </c>
      <c r="E18" s="37">
        <v>1598</v>
      </c>
      <c r="F18" s="46">
        <f>E18/E24</f>
        <v>5.1075526576533387E-2</v>
      </c>
      <c r="G18" s="47">
        <f t="shared" si="0"/>
        <v>-254</v>
      </c>
      <c r="H18" s="73">
        <f t="shared" si="1"/>
        <v>-0.15894868585732166</v>
      </c>
      <c r="I18" s="76">
        <v>1384</v>
      </c>
      <c r="J18" s="74">
        <f>I18/I24</f>
        <v>4.4418768855510625E-2</v>
      </c>
      <c r="K18" s="37">
        <v>1344</v>
      </c>
      <c r="L18" s="46">
        <f>K18/K24</f>
        <v>5.034839289728029E-2</v>
      </c>
      <c r="M18" s="48">
        <f t="shared" si="2"/>
        <v>-40</v>
      </c>
      <c r="N18" s="35">
        <f t="shared" si="3"/>
        <v>-2.8901734104046242E-2</v>
      </c>
      <c r="O18" s="26"/>
      <c r="P18" s="5"/>
      <c r="Q18" s="37">
        <f t="shared" si="4"/>
        <v>1384</v>
      </c>
      <c r="R18" s="37">
        <f t="shared" si="5"/>
        <v>1344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s="3" customFormat="1" x14ac:dyDescent="0.2">
      <c r="A19" s="33" t="s">
        <v>47</v>
      </c>
      <c r="B19" s="33" t="s">
        <v>33</v>
      </c>
      <c r="C19" s="56">
        <v>12</v>
      </c>
      <c r="D19" s="45" t="s">
        <v>16</v>
      </c>
      <c r="E19" s="37">
        <v>288</v>
      </c>
      <c r="F19" s="46">
        <f>E19/E24</f>
        <v>9.2051011602262926E-3</v>
      </c>
      <c r="G19" s="47">
        <f t="shared" si="0"/>
        <v>-49</v>
      </c>
      <c r="H19" s="73">
        <f t="shared" si="1"/>
        <v>-0.1701388888888889</v>
      </c>
      <c r="I19" s="76">
        <v>294</v>
      </c>
      <c r="J19" s="74">
        <f>I19/I24</f>
        <v>9.4357789331792792E-3</v>
      </c>
      <c r="K19" s="37">
        <v>239</v>
      </c>
      <c r="L19" s="46">
        <f>K19/K24</f>
        <v>8.9533228440848139E-3</v>
      </c>
      <c r="M19" s="48">
        <f t="shared" si="2"/>
        <v>-55</v>
      </c>
      <c r="N19" s="35">
        <f t="shared" si="3"/>
        <v>-0.1870748299319728</v>
      </c>
      <c r="O19" s="26"/>
      <c r="P19" s="5"/>
      <c r="Q19" s="37">
        <f t="shared" si="4"/>
        <v>294</v>
      </c>
      <c r="R19" s="37">
        <f t="shared" si="5"/>
        <v>239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</row>
    <row r="20" spans="1:37" x14ac:dyDescent="0.2">
      <c r="A20" s="34" t="s">
        <v>48</v>
      </c>
      <c r="B20" s="34" t="s">
        <v>49</v>
      </c>
      <c r="C20" s="56">
        <v>13</v>
      </c>
      <c r="D20" s="45" t="s">
        <v>17</v>
      </c>
      <c r="E20" s="37">
        <v>1348</v>
      </c>
      <c r="F20" s="46">
        <f>E20/E24</f>
        <v>4.3084987374948064E-2</v>
      </c>
      <c r="G20" s="47">
        <f t="shared" si="0"/>
        <v>567</v>
      </c>
      <c r="H20" s="73">
        <f t="shared" si="1"/>
        <v>0.42062314540059348</v>
      </c>
      <c r="I20" s="76">
        <v>1854</v>
      </c>
      <c r="J20" s="74">
        <f>I20/I24</f>
        <v>5.9503177354130563E-2</v>
      </c>
      <c r="K20" s="37">
        <v>1915</v>
      </c>
      <c r="L20" s="46">
        <f>K20/K24</f>
        <v>7.1738967558252792E-2</v>
      </c>
      <c r="M20" s="48">
        <f t="shared" si="2"/>
        <v>61</v>
      </c>
      <c r="N20" s="35">
        <f t="shared" si="3"/>
        <v>3.2901833872707661E-2</v>
      </c>
      <c r="O20" s="26"/>
      <c r="P20" s="5"/>
      <c r="Q20" s="37">
        <f t="shared" si="4"/>
        <v>1854</v>
      </c>
      <c r="R20" s="37">
        <f t="shared" si="5"/>
        <v>1915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  <c r="AJ20" s="36"/>
      <c r="AK20" s="36"/>
    </row>
    <row r="21" spans="1:37" x14ac:dyDescent="0.2">
      <c r="A21" s="34" t="s">
        <v>51</v>
      </c>
      <c r="B21" s="34" t="s">
        <v>50</v>
      </c>
      <c r="C21" s="56">
        <v>14</v>
      </c>
      <c r="D21" s="45" t="s">
        <v>18</v>
      </c>
      <c r="E21" s="37">
        <v>614</v>
      </c>
      <c r="F21" s="46">
        <f>E21/E24</f>
        <v>1.9624764279093553E-2</v>
      </c>
      <c r="G21" s="47">
        <f t="shared" si="0"/>
        <v>-74</v>
      </c>
      <c r="H21" s="73">
        <f t="shared" si="1"/>
        <v>-0.12052117263843648</v>
      </c>
      <c r="I21" s="76">
        <v>482</v>
      </c>
      <c r="J21" s="74">
        <f>I21/I24</f>
        <v>1.5469542332627255E-2</v>
      </c>
      <c r="K21" s="37">
        <v>540</v>
      </c>
      <c r="L21" s="46">
        <f>K21/K24</f>
        <v>2.0229265003371546E-2</v>
      </c>
      <c r="M21" s="48">
        <f t="shared" si="2"/>
        <v>58</v>
      </c>
      <c r="N21" s="35">
        <f t="shared" si="3"/>
        <v>0.12033195020746888</v>
      </c>
      <c r="O21" s="26"/>
      <c r="P21" s="5"/>
      <c r="Q21" s="37">
        <f t="shared" si="4"/>
        <v>482</v>
      </c>
      <c r="R21" s="37">
        <f t="shared" si="5"/>
        <v>540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</row>
    <row r="22" spans="1:37" x14ac:dyDescent="0.2">
      <c r="C22" s="56">
        <v>15</v>
      </c>
      <c r="D22" s="45" t="s">
        <v>19</v>
      </c>
      <c r="E22" s="37">
        <v>5591</v>
      </c>
      <c r="F22" s="46">
        <f>E22/E24</f>
        <v>0.17870041870425415</v>
      </c>
      <c r="G22" s="47">
        <f t="shared" si="0"/>
        <v>25</v>
      </c>
      <c r="H22" s="73">
        <f t="shared" si="1"/>
        <v>4.4714720085852261E-3</v>
      </c>
      <c r="I22" s="37">
        <f>1373+1197+1582+685+720+68+22</f>
        <v>5647</v>
      </c>
      <c r="J22" s="74">
        <f>I22/I24</f>
        <v>0.18123756338661018</v>
      </c>
      <c r="K22" s="37">
        <v>5616</v>
      </c>
      <c r="L22" s="46">
        <f>K22/K24</f>
        <v>0.21038435603506406</v>
      </c>
      <c r="M22" s="48">
        <f t="shared" si="2"/>
        <v>-31</v>
      </c>
      <c r="N22" s="35">
        <f t="shared" si="3"/>
        <v>-5.4896405170887196E-3</v>
      </c>
      <c r="O22" s="26"/>
      <c r="P22" s="5"/>
      <c r="Q22" s="37">
        <f t="shared" si="4"/>
        <v>5647</v>
      </c>
      <c r="R22" s="37">
        <f t="shared" si="5"/>
        <v>5616</v>
      </c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5"/>
      <c r="AH22" s="1"/>
    </row>
    <row r="23" spans="1:37" x14ac:dyDescent="0.2">
      <c r="C23" s="56">
        <v>16</v>
      </c>
      <c r="D23" s="49" t="s">
        <v>20</v>
      </c>
      <c r="E23" s="37">
        <v>2436</v>
      </c>
      <c r="F23" s="46">
        <f>E23/E24</f>
        <v>7.7859813980247383E-2</v>
      </c>
      <c r="G23" s="47">
        <f t="shared" si="0"/>
        <v>-402</v>
      </c>
      <c r="H23" s="73">
        <f t="shared" si="1"/>
        <v>-0.16502463054187191</v>
      </c>
      <c r="I23" s="77">
        <f>1028+566</f>
        <v>1594</v>
      </c>
      <c r="J23" s="74">
        <f>I23/I24</f>
        <v>5.1158610950638679E-2</v>
      </c>
      <c r="K23" s="37">
        <v>2034</v>
      </c>
      <c r="L23" s="46">
        <f>K23/K24</f>
        <v>7.6196898179366146E-2</v>
      </c>
      <c r="M23" s="48">
        <f t="shared" si="2"/>
        <v>440</v>
      </c>
      <c r="N23" s="35">
        <f t="shared" si="3"/>
        <v>0.27603513174404015</v>
      </c>
      <c r="O23" s="26"/>
      <c r="P23" s="5"/>
      <c r="Q23" s="37">
        <f t="shared" si="4"/>
        <v>1594</v>
      </c>
      <c r="R23" s="37">
        <f t="shared" si="5"/>
        <v>2034</v>
      </c>
      <c r="S23" s="26"/>
      <c r="T23" s="26"/>
      <c r="U23" s="26"/>
      <c r="V23" s="26"/>
      <c r="W23" s="70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7" ht="13.5" thickBot="1" x14ac:dyDescent="0.25">
      <c r="C24" s="57"/>
      <c r="D24" s="58" t="s">
        <v>0</v>
      </c>
      <c r="E24" s="59">
        <f>SUM(E8:E23)</f>
        <v>31287</v>
      </c>
      <c r="F24" s="60">
        <f>E24/E24</f>
        <v>1</v>
      </c>
      <c r="G24" s="71">
        <f t="shared" ref="G24" si="6">K24-E24</f>
        <v>-4593</v>
      </c>
      <c r="H24" s="61">
        <f t="shared" ref="H24" si="7">G24/E24</f>
        <v>-0.14680218621152555</v>
      </c>
      <c r="I24" s="62">
        <f>SUM(I8:I23)</f>
        <v>31158</v>
      </c>
      <c r="J24" s="60">
        <f>I24/I24</f>
        <v>1</v>
      </c>
      <c r="K24" s="59">
        <f>SUM(K8:K23)</f>
        <v>26694</v>
      </c>
      <c r="L24" s="60">
        <f>K24/K24</f>
        <v>1</v>
      </c>
      <c r="M24" s="62">
        <f t="shared" ref="M24" si="8">K24-I24</f>
        <v>-4464</v>
      </c>
      <c r="N24" s="72">
        <f t="shared" ref="N24" si="9">M24/I24</f>
        <v>-0.14326978625072212</v>
      </c>
      <c r="O24" s="27"/>
      <c r="P24" s="5"/>
      <c r="Q24" s="68">
        <f>SUM(Q8:Q23)</f>
        <v>31158</v>
      </c>
      <c r="R24" s="69">
        <f>SUM(R8:R23)</f>
        <v>26694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6"/>
      <c r="AF24" s="26"/>
      <c r="AG24" s="26"/>
      <c r="AH24" s="26"/>
      <c r="AI24" s="26"/>
      <c r="AJ24" s="26"/>
    </row>
    <row r="25" spans="1:37" s="18" customFormat="1" x14ac:dyDescent="0.2">
      <c r="C25" s="8"/>
      <c r="D25" s="9"/>
      <c r="E25" s="10"/>
      <c r="F25" s="11"/>
      <c r="G25" s="12"/>
      <c r="H25" s="13"/>
      <c r="I25" s="14"/>
      <c r="J25" s="15"/>
      <c r="K25" s="14"/>
      <c r="L25" s="16"/>
      <c r="M25" s="14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26"/>
      <c r="AF25" s="26"/>
      <c r="AG25" s="26"/>
      <c r="AH25" s="26"/>
      <c r="AI25" s="26"/>
      <c r="AJ25" s="26"/>
    </row>
    <row r="26" spans="1:37" x14ac:dyDescent="0.2">
      <c r="AE26" s="26"/>
      <c r="AF26" s="26"/>
      <c r="AG26" s="26"/>
      <c r="AH26" s="26"/>
      <c r="AI26" s="26"/>
      <c r="AJ26" s="26"/>
    </row>
    <row r="27" spans="1:37" x14ac:dyDescent="0.2">
      <c r="AE27" s="26"/>
      <c r="AF27" s="26"/>
      <c r="AG27" s="26"/>
      <c r="AH27" s="26"/>
      <c r="AI27" s="26"/>
      <c r="AJ27" s="26"/>
    </row>
    <row r="28" spans="1:37" x14ac:dyDescent="0.2">
      <c r="AE28" s="26"/>
      <c r="AF28" s="26"/>
      <c r="AG28" s="26"/>
      <c r="AH28" s="26"/>
      <c r="AI28" s="26"/>
      <c r="AJ28" s="26"/>
    </row>
    <row r="29" spans="1:37" x14ac:dyDescent="0.2">
      <c r="AE29" s="26"/>
      <c r="AF29" s="26"/>
      <c r="AG29" s="26"/>
      <c r="AH29" s="26"/>
      <c r="AI29" s="26"/>
      <c r="AJ29" s="26"/>
    </row>
    <row r="30" spans="1:37" x14ac:dyDescent="0.2">
      <c r="AE30" s="26"/>
      <c r="AF30" s="26"/>
      <c r="AG30" s="26"/>
      <c r="AH30" s="26"/>
      <c r="AI30" s="26"/>
      <c r="AJ30" s="26"/>
    </row>
    <row r="31" spans="1:37" x14ac:dyDescent="0.2">
      <c r="AH31" s="1"/>
    </row>
    <row r="32" spans="1:37" x14ac:dyDescent="0.2">
      <c r="AH32" s="2"/>
    </row>
    <row r="33" spans="35:35" x14ac:dyDescent="0.2">
      <c r="AI33" s="2"/>
    </row>
    <row r="34" spans="35:35" x14ac:dyDescent="0.2">
      <c r="AI34" s="2"/>
    </row>
    <row r="35" spans="35:35" x14ac:dyDescent="0.2">
      <c r="AI35" s="2"/>
    </row>
    <row r="36" spans="35:35" x14ac:dyDescent="0.2">
      <c r="AI36" s="2"/>
    </row>
    <row r="57" spans="5:14" x14ac:dyDescent="0.2">
      <c r="M57" s="28"/>
    </row>
    <row r="60" spans="5:14" x14ac:dyDescent="0.2">
      <c r="F60" s="29"/>
      <c r="H60" s="30"/>
      <c r="J60" s="29"/>
      <c r="L60" s="29"/>
      <c r="N60" s="30"/>
    </row>
    <row r="61" spans="5:14" x14ac:dyDescent="0.2">
      <c r="F61" s="29"/>
      <c r="H61" s="30"/>
      <c r="J61" s="29"/>
      <c r="L61" s="29"/>
      <c r="N61" s="30"/>
    </row>
    <row r="62" spans="5:14" x14ac:dyDescent="0.2">
      <c r="E62" s="31"/>
      <c r="F62" s="29"/>
      <c r="H62" s="30"/>
      <c r="J62" s="29"/>
      <c r="L62" s="29"/>
      <c r="M62" s="31"/>
      <c r="N62" s="30"/>
    </row>
    <row r="63" spans="5:14" x14ac:dyDescent="0.2">
      <c r="F63" s="29"/>
      <c r="H63" s="30"/>
      <c r="J63" s="29"/>
      <c r="L63" s="29"/>
      <c r="N63" s="30"/>
    </row>
    <row r="64" spans="5:14" x14ac:dyDescent="0.2">
      <c r="F64" s="29"/>
      <c r="H64" s="30"/>
      <c r="J64" s="29"/>
      <c r="L64" s="29"/>
      <c r="N64" s="30"/>
    </row>
    <row r="65" spans="5:14" x14ac:dyDescent="0.2">
      <c r="E65" s="31"/>
      <c r="F65" s="29"/>
      <c r="H65" s="30"/>
      <c r="J65" s="29"/>
      <c r="L65" s="29"/>
      <c r="M65" s="31"/>
      <c r="N65" s="30"/>
    </row>
    <row r="66" spans="5:14" x14ac:dyDescent="0.2">
      <c r="E66" s="31"/>
      <c r="F66" s="29"/>
      <c r="H66" s="30"/>
      <c r="J66" s="29"/>
      <c r="L66" s="29"/>
      <c r="M66" s="31"/>
      <c r="N66" s="30"/>
    </row>
    <row r="67" spans="5:14" x14ac:dyDescent="0.2">
      <c r="E67" s="31"/>
      <c r="F67" s="29"/>
      <c r="H67" s="30"/>
      <c r="J67" s="29"/>
      <c r="L67" s="29"/>
      <c r="N67" s="30"/>
    </row>
    <row r="68" spans="5:14" x14ac:dyDescent="0.2">
      <c r="E68" s="31"/>
      <c r="F68" s="29"/>
      <c r="H68" s="30"/>
      <c r="J68" s="29"/>
      <c r="L68" s="29"/>
      <c r="N68" s="30"/>
    </row>
    <row r="69" spans="5:14" x14ac:dyDescent="0.2">
      <c r="F69" s="29"/>
      <c r="H69" s="30"/>
      <c r="J69" s="29"/>
      <c r="L69" s="29"/>
      <c r="N69" s="30"/>
    </row>
    <row r="70" spans="5:14" x14ac:dyDescent="0.2">
      <c r="E70" s="31"/>
      <c r="F70" s="29"/>
      <c r="H70" s="30"/>
      <c r="J70" s="29"/>
      <c r="L70" s="29"/>
      <c r="M70" s="31"/>
      <c r="N70" s="30"/>
    </row>
    <row r="71" spans="5:14" x14ac:dyDescent="0.2">
      <c r="F71" s="29"/>
      <c r="H71" s="30"/>
      <c r="J71" s="29"/>
      <c r="L71" s="29"/>
      <c r="N71" s="30"/>
    </row>
    <row r="72" spans="5:14" x14ac:dyDescent="0.2">
      <c r="E72" s="31"/>
      <c r="F72" s="29"/>
      <c r="H72" s="30"/>
      <c r="J72" s="29"/>
      <c r="L72" s="29"/>
      <c r="N72" s="30"/>
    </row>
    <row r="73" spans="5:14" x14ac:dyDescent="0.2">
      <c r="E73" s="31"/>
      <c r="F73" s="29"/>
      <c r="G73" s="31"/>
      <c r="H73" s="30"/>
      <c r="J73" s="29"/>
      <c r="L73" s="29"/>
      <c r="M73" s="31"/>
      <c r="N73" s="30"/>
    </row>
    <row r="74" spans="5:14" x14ac:dyDescent="0.2">
      <c r="F74" s="29"/>
      <c r="H74" s="30"/>
      <c r="J74" s="29"/>
      <c r="L74" s="29"/>
      <c r="M74" s="31"/>
      <c r="N74" s="30"/>
    </row>
    <row r="75" spans="5:14" x14ac:dyDescent="0.2">
      <c r="E75" s="31"/>
      <c r="F75" s="29"/>
      <c r="H75" s="30"/>
      <c r="J75" s="29"/>
      <c r="L75" s="29"/>
      <c r="M75" s="31"/>
      <c r="N75" s="30"/>
    </row>
    <row r="76" spans="5:14" x14ac:dyDescent="0.2">
      <c r="E76" s="31"/>
      <c r="F76" s="29"/>
      <c r="G76" s="31"/>
      <c r="H76" s="30"/>
      <c r="I76" s="31"/>
      <c r="J76" s="29"/>
      <c r="K76" s="31"/>
      <c r="L76" s="29"/>
      <c r="M76" s="31"/>
      <c r="N76" s="30"/>
    </row>
  </sheetData>
  <mergeCells count="8">
    <mergeCell ref="Q6:R6"/>
    <mergeCell ref="C1:L1"/>
    <mergeCell ref="M5:N5"/>
    <mergeCell ref="I3:N3"/>
    <mergeCell ref="K5:L5"/>
    <mergeCell ref="I5:J5"/>
    <mergeCell ref="G5:H5"/>
    <mergeCell ref="E5:F5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2021-07-01T09:25:42Z</cp:lastPrinted>
  <dcterms:created xsi:type="dcterms:W3CDTF">2003-06-02T05:51:50Z</dcterms:created>
  <dcterms:modified xsi:type="dcterms:W3CDTF">2021-07-29T11:58:26Z</dcterms:modified>
</cp:coreProperties>
</file>